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Marzo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0" sheetId="268" r:id="rId2"/>
  </sheets>
  <definedNames>
    <definedName name="_xlnm.Print_Area" localSheetId="0">' GAS'!$C$3:$IV$81</definedName>
    <definedName name="_xlnm.Print_Area" localSheetId="1">' GAS 2019-2020'!$C$3:$AF$81</definedName>
  </definedNames>
  <calcPr calcId="181029"/>
</workbook>
</file>

<file path=xl/calcChain.xml><?xml version="1.0" encoding="utf-8"?>
<calcChain xmlns="http://schemas.openxmlformats.org/spreadsheetml/2006/main">
  <c r="AE31" i="268" l="1"/>
  <c r="AE23" i="268"/>
  <c r="AE21" i="268"/>
  <c r="AE33" i="268"/>
  <c r="AD33" i="268"/>
  <c r="AF30" i="268"/>
  <c r="AF29" i="268"/>
  <c r="AF28" i="268"/>
  <c r="AF27" i="268"/>
  <c r="AF26" i="268"/>
  <c r="AF25" i="268"/>
  <c r="AF24" i="268"/>
  <c r="AF22" i="268"/>
  <c r="AF20" i="268"/>
  <c r="AF19" i="268"/>
  <c r="AF18" i="268"/>
  <c r="AF17" i="268"/>
  <c r="AF16" i="268"/>
  <c r="AF15" i="268"/>
  <c r="AF14" i="268"/>
  <c r="AF13" i="268"/>
  <c r="AF12" i="268"/>
  <c r="AF11" i="268"/>
  <c r="AF10" i="268"/>
  <c r="AF31" i="268" l="1"/>
  <c r="AF23" i="268"/>
  <c r="AF21" i="268"/>
  <c r="AF33" i="268" s="1"/>
  <c r="AC33" i="268"/>
  <c r="AD31" i="268"/>
  <c r="AD23" i="268"/>
  <c r="AD21" i="268"/>
  <c r="AC21" i="268"/>
  <c r="AC31" i="268"/>
  <c r="AC23" i="268"/>
  <c r="AB31" i="268"/>
  <c r="AB23" i="268"/>
  <c r="AB21" i="268"/>
  <c r="AB33" i="268" s="1"/>
  <c r="AF32" i="268"/>
  <c r="AA31" i="268"/>
  <c r="AA33" i="268" s="1"/>
  <c r="AA23" i="268"/>
  <c r="AA21" i="268"/>
  <c r="Z21" i="268"/>
  <c r="Z33" i="268" s="1"/>
  <c r="Z23" i="268"/>
  <c r="Z31" i="268"/>
  <c r="Y21" i="268"/>
  <c r="Y23" i="268"/>
  <c r="Y31" i="268"/>
  <c r="X21" i="268"/>
  <c r="X23" i="268"/>
  <c r="X31" i="268"/>
  <c r="X33" i="268" s="1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R33" i="268" s="1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1" i="267"/>
  <c r="IV22" i="267"/>
  <c r="IU23" i="267"/>
  <c r="IU33" i="267" s="1"/>
  <c r="IV33" i="267" s="1"/>
  <c r="IV24" i="267"/>
  <c r="IV25" i="267"/>
  <c r="IV26" i="267"/>
  <c r="IV27" i="267"/>
  <c r="IV28" i="267"/>
  <c r="IV29" i="267"/>
  <c r="IV30" i="267"/>
  <c r="IU31" i="267"/>
  <c r="IV31" i="267"/>
  <c r="IT21" i="267"/>
  <c r="IT23" i="267"/>
  <c r="IT31" i="267"/>
  <c r="IT33" i="267"/>
  <c r="IS31" i="267"/>
  <c r="IS23" i="267"/>
  <c r="IS21" i="267"/>
  <c r="IS33" i="267"/>
  <c r="IR21" i="267"/>
  <c r="IR23" i="267"/>
  <c r="IR31" i="267"/>
  <c r="IQ31" i="267"/>
  <c r="IQ23" i="267"/>
  <c r="IQ21" i="267"/>
  <c r="IQ33" i="267" s="1"/>
  <c r="IP21" i="267"/>
  <c r="IP33" i="267" s="1"/>
  <c r="IP23" i="267"/>
  <c r="IP31" i="267"/>
  <c r="IO31" i="267"/>
  <c r="IO33" i="267"/>
  <c r="IO23" i="267"/>
  <c r="IO21" i="267"/>
  <c r="IN31" i="267"/>
  <c r="IN33" i="267"/>
  <c r="IN23" i="267"/>
  <c r="IN21" i="267"/>
  <c r="IM31" i="267"/>
  <c r="IM23" i="267"/>
  <c r="IM33" i="267" s="1"/>
  <c r="IM21" i="267"/>
  <c r="IL21" i="267"/>
  <c r="IL33" i="267"/>
  <c r="IL23" i="267"/>
  <c r="IL31" i="267"/>
  <c r="IK23" i="267"/>
  <c r="IK33" i="267"/>
  <c r="IK31" i="267"/>
  <c r="IK21" i="267"/>
  <c r="IJ31" i="267"/>
  <c r="IJ23" i="267"/>
  <c r="IJ33" i="267" s="1"/>
  <c r="IJ21" i="267"/>
  <c r="II31" i="267"/>
  <c r="II23" i="267"/>
  <c r="II33" i="267" s="1"/>
  <c r="II21" i="267"/>
  <c r="IH31" i="267"/>
  <c r="IH33" i="267"/>
  <c r="IH23" i="267"/>
  <c r="IH21" i="267"/>
  <c r="IG31" i="267"/>
  <c r="IG33" i="267"/>
  <c r="IG23" i="267"/>
  <c r="IG21" i="267"/>
  <c r="IF31" i="267"/>
  <c r="IF23" i="267"/>
  <c r="IF33" i="267" s="1"/>
  <c r="IF21" i="267"/>
  <c r="IE31" i="267"/>
  <c r="IE23" i="267"/>
  <c r="IE33" i="267" s="1"/>
  <c r="ID23" i="267"/>
  <c r="IC23" i="267"/>
  <c r="IB23" i="267"/>
  <c r="IA23" i="267"/>
  <c r="HZ31" i="267"/>
  <c r="HZ23" i="267"/>
  <c r="HZ33" i="267" s="1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33" i="267"/>
  <c r="HY21" i="267"/>
  <c r="HX31" i="267"/>
  <c r="HX23" i="267"/>
  <c r="HX21" i="267"/>
  <c r="HX33" i="267" s="1"/>
  <c r="HW31" i="267"/>
  <c r="HW23" i="267"/>
  <c r="HW33" i="267"/>
  <c r="HW21" i="267"/>
  <c r="HV31" i="267"/>
  <c r="HV23" i="267"/>
  <c r="HV33" i="267"/>
  <c r="HV21" i="267"/>
  <c r="HU31" i="267"/>
  <c r="HU23" i="267"/>
  <c r="HU21" i="267"/>
  <c r="HU33" i="267" s="1"/>
  <c r="HT21" i="267"/>
  <c r="HT31" i="267"/>
  <c r="HT33" i="267"/>
  <c r="HT23" i="267"/>
  <c r="HS31" i="267"/>
  <c r="HS23" i="267"/>
  <c r="HS21" i="267"/>
  <c r="HS33" i="267" s="1"/>
  <c r="HR31" i="267"/>
  <c r="HR23" i="267"/>
  <c r="HR33" i="267"/>
  <c r="HR21" i="267"/>
  <c r="HQ31" i="267"/>
  <c r="HQ23" i="267"/>
  <c r="HQ21" i="267"/>
  <c r="HP31" i="267"/>
  <c r="HP23" i="267"/>
  <c r="HP21" i="267"/>
  <c r="HP33" i="267"/>
  <c r="HO31" i="267"/>
  <c r="HO23" i="267"/>
  <c r="HO21" i="267"/>
  <c r="HO33" i="267"/>
  <c r="HN31" i="267"/>
  <c r="HN23" i="267"/>
  <c r="HN21" i="267"/>
  <c r="HN33" i="267"/>
  <c r="HM31" i="267"/>
  <c r="HM23" i="267"/>
  <c r="HM21" i="267"/>
  <c r="HM33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HA23" i="267"/>
  <c r="HB23" i="267"/>
  <c r="HC23" i="267"/>
  <c r="HD23" i="267"/>
  <c r="HE23" i="267"/>
  <c r="HF23" i="267"/>
  <c r="HG23" i="267"/>
  <c r="HG33" i="267"/>
  <c r="HH23" i="267"/>
  <c r="HI23" i="267"/>
  <c r="HJ23" i="267"/>
  <c r="HK23" i="267"/>
  <c r="HL23" i="267"/>
  <c r="HL33" i="267" s="1"/>
  <c r="GZ23" i="267"/>
  <c r="HA21" i="267"/>
  <c r="HA33" i="267" s="1"/>
  <c r="HB21" i="267"/>
  <c r="HB33" i="267" s="1"/>
  <c r="HC21" i="267"/>
  <c r="HC33" i="267" s="1"/>
  <c r="HD21" i="267"/>
  <c r="HD33" i="267"/>
  <c r="HE21" i="267"/>
  <c r="HE33" i="267"/>
  <c r="HF21" i="267"/>
  <c r="HF33" i="267"/>
  <c r="HG21" i="267"/>
  <c r="HH21" i="267"/>
  <c r="HH33" i="267" s="1"/>
  <c r="HI21" i="267"/>
  <c r="HI33" i="267" s="1"/>
  <c r="HJ21" i="267"/>
  <c r="HJ33" i="267" s="1"/>
  <c r="HK21" i="267"/>
  <c r="HK33" i="267"/>
  <c r="HL21" i="267"/>
  <c r="GZ21" i="267"/>
  <c r="GZ33" i="267"/>
  <c r="IE21" i="267"/>
  <c r="HQ33" i="267"/>
  <c r="IR33" i="267"/>
  <c r="IA31" i="267"/>
  <c r="V33" i="268" l="1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B33" i="267" s="1"/>
  <c r="IA21" i="267"/>
  <c r="IA33" i="267" s="1"/>
  <c r="IV23" i="267"/>
  <c r="ID26" i="267" l="1"/>
  <c r="ID31" i="267" s="1"/>
  <c r="IC31" i="267"/>
  <c r="IC21" i="267"/>
  <c r="IC33" i="267" s="1"/>
  <c r="ID12" i="267"/>
  <c r="ID21" i="267" s="1"/>
  <c r="ID33" i="267" l="1"/>
</calcChain>
</file>

<file path=xl/sharedStrings.xml><?xml version="1.0" encoding="utf-8"?>
<sst xmlns="http://schemas.openxmlformats.org/spreadsheetml/2006/main" count="393" uniqueCount="88">
  <si>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</si>
  <si>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</si>
  <si>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</si>
  <si>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</si>
  <si>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</si>
  <si>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</si>
  <si>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</si>
  <si>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</si>
  <si>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</si>
  <si>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</si>
  <si>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</si>
  <si>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</si>
  <si>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</si>
  <si>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</si>
  <si>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</si>
  <si>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</si>
  <si>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</si>
  <si>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</si>
  <si>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</si>
  <si>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</si>
  <si>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</si>
  <si>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</si>
  <si>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</si>
  <si>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</si>
  <si>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</si>
  <si>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</si>
  <si>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</si>
  <si>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</si>
  <si>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</si>
  <si>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</si>
  <si>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</si>
  <si>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</si>
  <si>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</si>
  <si>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</si>
  <si>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</si>
  <si>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</si>
  <si>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</si>
  <si>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</si>
  <si>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</si>
  <si>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</si>
  <si>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</si>
  <si>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</si>
  <si>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</si>
  <si>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</si>
  <si>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</si>
  <si>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</si>
  <si>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</si>
  <si>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</si>
  <si>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</si>
  <si>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</si>
  <si>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</si>
  <si>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</si>
  <si>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</si>
  <si>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</si>
  <si>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</si>
  <si>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</si>
  <si>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</si>
  <si>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</si>
  <si>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</si>
  <si>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</si>
  <si>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</si>
  <si>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</si>
  <si>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</si>
  <si>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</si>
  <si>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</si>
  <si>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</si>
  <si>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</si>
  <si>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</si>
  <si>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</si>
  <si>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</si>
  <si>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</si>
  <si>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</si>
  <si>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</si>
  <si>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</si>
  <si>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</si>
  <si>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</si>
  <si>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</si>
  <si>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</si>
  <si>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</si>
  <si>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</si>
  <si>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</si>
  <si>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</si>
  <si>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</si>
  <si>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</si>
  <si>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</si>
  <si>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</si>
  <si>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MARZO 2021</t>
  </si>
  <si>
    <t>DIFERENCIA MAR21 - FEB21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</si>
</sst>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2019-2020'!$S$1:$AE$1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 GAS 2019-2020'!$S$33:$AE$33</c:f>
              <c:numCache>
                <c:formatCode>#,##0</c:formatCode>
                <c:ptCount val="13"/>
                <c:pt idx="0">
                  <c:v>903310.04019999993</c:v>
                </c:pt>
                <c:pt idx="1">
                  <c:v>790178.82979999995</c:v>
                </c:pt>
                <c:pt idx="2">
                  <c:v>845915.21269999992</c:v>
                </c:pt>
                <c:pt idx="3">
                  <c:v>832774.50060000003</c:v>
                </c:pt>
                <c:pt idx="4">
                  <c:v>1346101.4936000002</c:v>
                </c:pt>
                <c:pt idx="5">
                  <c:v>1298655.1539999999</c:v>
                </c:pt>
                <c:pt idx="6">
                  <c:v>1342976.2357000001</c:v>
                </c:pt>
                <c:pt idx="7">
                  <c:v>1254828.3513000002</c:v>
                </c:pt>
                <c:pt idx="8">
                  <c:v>1490754.6923999998</c:v>
                </c:pt>
                <c:pt idx="9">
                  <c:v>1361515.5016000001</c:v>
                </c:pt>
                <c:pt idx="10">
                  <c:v>1150031.7105</c:v>
                </c:pt>
                <c:pt idx="11">
                  <c:v>1172289.7332000001</c:v>
                </c:pt>
                <c:pt idx="12">
                  <c:v>1067744.5913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256"/>
          <c:min val="43891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865415</xdr:colOff>
      <xdr:row>36</xdr:row>
      <xdr:rowOff>83005</xdr:rowOff>
    </xdr:from>
    <xdr:to>
      <xdr:col>28</xdr:col>
      <xdr:colOff>1186543</xdr:colOff>
      <xdr:row>76</xdr:row>
      <xdr:rowOff>140155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90"/>
  <sheetViews>
    <sheetView showGridLines="0" tabSelected="1" view="pageBreakPreview" topLeftCell="C1" zoomScale="70" zoomScaleNormal="60" zoomScaleSheetLayoutView="70" workbookViewId="0">
      <pane xSplit="6" ySplit="9" topLeftCell="R10" activePane="bottomRight" state="frozen"/>
      <selection activeCell="C1" sqref="C1"/>
      <selection pane="topRight" activeCell="I1" sqref="I1"/>
      <selection pane="bottomLeft" activeCell="C10" sqref="C10"/>
      <selection pane="bottomRight" activeCell="AE34" sqref="AE34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customWidth="1"/>
    <col min="20" max="20" width="14.5546875" style="1" customWidth="1"/>
    <col min="21" max="21" width="15.44140625" style="1"/>
    <col min="22" max="22" width="18.44140625" style="1" customWidth="1"/>
    <col min="23" max="23" width="18.6640625" style="1" customWidth="1"/>
    <col min="24" max="24" width="16.88671875" style="1" customWidth="1"/>
    <col min="25" max="25" width="15.5546875" style="1" customWidth="1"/>
    <col min="26" max="26" width="16.33203125" style="1" customWidth="1"/>
    <col min="27" max="31" width="17.5546875" style="1" customWidth="1"/>
    <col min="32" max="32" width="18" style="1" customWidth="1"/>
    <col min="33" max="16384" width="15.44140625" style="1"/>
  </cols>
  <sheetData>
    <row r="1" spans="1:32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</row>
    <row r="3" spans="1:32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s="98" customFormat="1" ht="20.25" customHeight="1" x14ac:dyDescent="0.4">
      <c r="A4" s="40" t="s">
        <v>74</v>
      </c>
      <c r="B4" s="40"/>
      <c r="C4" s="102" t="s">
        <v>86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2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s="11" customFormat="1" ht="7.95" customHeight="1" x14ac:dyDescent="0.3">
      <c r="A6" s="31"/>
      <c r="B6" s="31"/>
      <c r="C6" s="31"/>
      <c r="D6" s="32"/>
    </row>
    <row r="7" spans="1:32" s="11" customFormat="1" ht="14.25" customHeight="1" x14ac:dyDescent="0.3">
      <c r="C7" s="36"/>
      <c r="D7" s="33"/>
    </row>
    <row r="8" spans="1:32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14">
        <v>2021</v>
      </c>
      <c r="AD8" s="115"/>
      <c r="AE8" s="116"/>
    </row>
    <row r="9" spans="1:32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6" t="s">
        <v>53</v>
      </c>
      <c r="AD9" s="86" t="s">
        <v>54</v>
      </c>
      <c r="AE9" s="86" t="s">
        <v>55</v>
      </c>
      <c r="AF9" s="86" t="s">
        <v>87</v>
      </c>
    </row>
    <row r="10" spans="1:32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f>+AE10-AD10</f>
        <v>-7.9851000000003296</v>
      </c>
    </row>
    <row r="11" spans="1:32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f t="shared" ref="AF11:AF20" si="0">+AE11-AD11</f>
        <v>-632.33069999999998</v>
      </c>
    </row>
    <row r="12" spans="1:32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>
        <f t="shared" si="0"/>
        <v>0</v>
      </c>
    </row>
    <row r="13" spans="1:32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>
        <f t="shared" si="0"/>
        <v>0</v>
      </c>
    </row>
    <row r="14" spans="1:32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>
        <f t="shared" si="0"/>
        <v>0</v>
      </c>
    </row>
    <row r="15" spans="1:32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f t="shared" si="0"/>
        <v>-269.92649999999998</v>
      </c>
    </row>
    <row r="16" spans="1:32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f t="shared" si="0"/>
        <v>811.02650000000017</v>
      </c>
    </row>
    <row r="17" spans="1:32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>
        <f t="shared" si="0"/>
        <v>0</v>
      </c>
    </row>
    <row r="18" spans="1:32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>
        <f t="shared" si="0"/>
        <v>0</v>
      </c>
    </row>
    <row r="19" spans="1:32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f t="shared" si="0"/>
        <v>-177.35370000000148</v>
      </c>
    </row>
    <row r="20" spans="1:32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f t="shared" si="0"/>
        <v>-1359.4539000000004</v>
      </c>
    </row>
    <row r="21" spans="1:32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ref="U21:AB21" si="2">SUM(U10:U20)</f>
        <v>31190.095799999996</v>
      </c>
      <c r="V21" s="58">
        <f t="shared" si="2"/>
        <v>35677.731399999997</v>
      </c>
      <c r="W21" s="58">
        <f t="shared" si="2"/>
        <v>39094.304900000003</v>
      </c>
      <c r="X21" s="58">
        <f t="shared" si="2"/>
        <v>37738.887900000002</v>
      </c>
      <c r="Y21" s="58">
        <f t="shared" si="2"/>
        <v>39379.113400000002</v>
      </c>
      <c r="Z21" s="58">
        <f t="shared" si="2"/>
        <v>38753.825400000002</v>
      </c>
      <c r="AA21" s="58">
        <f t="shared" si="2"/>
        <v>37734.572500000002</v>
      </c>
      <c r="AB21" s="58">
        <f t="shared" si="2"/>
        <v>38777.085400000004</v>
      </c>
      <c r="AC21" s="58">
        <f>SUM(AC10:AC20)</f>
        <v>36084.2477</v>
      </c>
      <c r="AD21" s="58">
        <f>SUM(AD10:AD20)</f>
        <v>35394.858099999998</v>
      </c>
      <c r="AE21" s="58">
        <f>SUM(AE10:AE20)</f>
        <v>33758.834699999999</v>
      </c>
      <c r="AF21" s="58">
        <f>SUM(AF10:AF20)</f>
        <v>-1636.0234000000021</v>
      </c>
    </row>
    <row r="22" spans="1:32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22">
        <f>+AE22-AD22</f>
        <v>-965.47270000000026</v>
      </c>
    </row>
    <row r="23" spans="1:32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3">SUM(E22)</f>
        <v>7682.4683000000005</v>
      </c>
      <c r="F23" s="64">
        <f t="shared" si="3"/>
        <v>7748.6259</v>
      </c>
      <c r="G23" s="64">
        <f t="shared" si="3"/>
        <v>6677.3166000000001</v>
      </c>
      <c r="H23" s="64">
        <f t="shared" si="3"/>
        <v>6181.0550000000003</v>
      </c>
      <c r="I23" s="64">
        <f t="shared" si="3"/>
        <v>10062.106</v>
      </c>
      <c r="J23" s="64">
        <f t="shared" si="3"/>
        <v>9478.5547999999999</v>
      </c>
      <c r="K23" s="64">
        <f t="shared" si="3"/>
        <v>8980.7790000000005</v>
      </c>
      <c r="L23" s="64">
        <f t="shared" si="3"/>
        <v>8631.2379000000001</v>
      </c>
      <c r="M23" s="64">
        <f t="shared" si="3"/>
        <v>6568</v>
      </c>
      <c r="N23" s="64">
        <f t="shared" si="3"/>
        <v>7236.9241000000002</v>
      </c>
      <c r="O23" s="64">
        <f t="shared" si="3"/>
        <v>7316.3261000000002</v>
      </c>
      <c r="P23" s="64">
        <f t="shared" si="3"/>
        <v>6394.7124000000003</v>
      </c>
      <c r="Q23" s="64">
        <f t="shared" si="3"/>
        <v>5170.7880999999998</v>
      </c>
      <c r="R23" s="64">
        <f t="shared" si="3"/>
        <v>3511.2539999999999</v>
      </c>
      <c r="S23" s="64">
        <f t="shared" si="3"/>
        <v>2596.8310000000001</v>
      </c>
      <c r="T23" s="64">
        <f t="shared" si="3"/>
        <v>1296.2982999999999</v>
      </c>
      <c r="U23" s="64">
        <f t="shared" ref="U23:AB23" si="4">SUM(U22)</f>
        <v>2950.7882</v>
      </c>
      <c r="V23" s="64">
        <f t="shared" si="4"/>
        <v>5805.2752</v>
      </c>
      <c r="W23" s="64">
        <f t="shared" si="4"/>
        <v>5579.0739000000003</v>
      </c>
      <c r="X23" s="64">
        <f t="shared" si="4"/>
        <v>5959.0073000000002</v>
      </c>
      <c r="Y23" s="64">
        <f t="shared" si="4"/>
        <v>5494.0877</v>
      </c>
      <c r="Z23" s="64">
        <f t="shared" si="4"/>
        <v>7278.7938000000004</v>
      </c>
      <c r="AA23" s="64">
        <f t="shared" si="4"/>
        <v>6835.4808000000003</v>
      </c>
      <c r="AB23" s="64">
        <f t="shared" si="4"/>
        <v>6416.8905999999997</v>
      </c>
      <c r="AC23" s="64">
        <f t="shared" ref="AC23:AE23" si="5">SUM(AC22)</f>
        <v>6030.6040000000003</v>
      </c>
      <c r="AD23" s="64">
        <f t="shared" si="5"/>
        <v>8028.1907000000001</v>
      </c>
      <c r="AE23" s="64">
        <f t="shared" si="5"/>
        <v>7062.7179999999998</v>
      </c>
      <c r="AF23" s="64">
        <f>+AF22</f>
        <v>-965.47270000000026</v>
      </c>
    </row>
    <row r="24" spans="1:32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f t="shared" ref="AF24:AF30" si="6">+AE24-AD24</f>
        <v>15498.749299999909</v>
      </c>
    </row>
    <row r="25" spans="1:32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f t="shared" si="6"/>
        <v>-88660.317600000009</v>
      </c>
    </row>
    <row r="26" spans="1:32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>
        <f t="shared" si="6"/>
        <v>0</v>
      </c>
    </row>
    <row r="27" spans="1:32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>
        <f t="shared" si="6"/>
        <v>0</v>
      </c>
    </row>
    <row r="28" spans="1:32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>
        <f t="shared" si="6"/>
        <v>0</v>
      </c>
    </row>
    <row r="29" spans="1:32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f t="shared" si="6"/>
        <v>-27663.28820000001</v>
      </c>
    </row>
    <row r="30" spans="1:32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f t="shared" si="6"/>
        <v>-1118.7893000000004</v>
      </c>
    </row>
    <row r="31" spans="1:32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7">SUM(E24:E30)</f>
        <v>1268967.9424999999</v>
      </c>
      <c r="F31" s="37">
        <f t="shared" si="7"/>
        <v>1216917.8742999998</v>
      </c>
      <c r="G31" s="37">
        <f t="shared" si="7"/>
        <v>1148593.0918000001</v>
      </c>
      <c r="H31" s="37">
        <f t="shared" si="7"/>
        <v>1072980.0314000002</v>
      </c>
      <c r="I31" s="37">
        <f t="shared" si="7"/>
        <v>1035582.2769000002</v>
      </c>
      <c r="J31" s="37">
        <f t="shared" si="7"/>
        <v>1069342.2167</v>
      </c>
      <c r="K31" s="37">
        <f t="shared" si="7"/>
        <v>1287092.5625</v>
      </c>
      <c r="L31" s="37">
        <f t="shared" si="7"/>
        <v>1453667.7590000001</v>
      </c>
      <c r="M31" s="37">
        <f t="shared" si="7"/>
        <v>1502819</v>
      </c>
      <c r="N31" s="37">
        <f t="shared" si="7"/>
        <v>1363260.5220999999</v>
      </c>
      <c r="O31" s="37">
        <f t="shared" si="7"/>
        <v>1366452.6982</v>
      </c>
      <c r="P31" s="37">
        <f t="shared" si="7"/>
        <v>1189500.1118000001</v>
      </c>
      <c r="Q31" s="37">
        <f t="shared" si="7"/>
        <v>1159931.7741</v>
      </c>
      <c r="R31" s="37">
        <f t="shared" si="7"/>
        <v>1204760.4596000002</v>
      </c>
      <c r="S31" s="37">
        <f t="shared" ref="S31:X31" si="8">SUM(S24:S30)</f>
        <v>866263.56599999999</v>
      </c>
      <c r="T31" s="37">
        <f t="shared" si="8"/>
        <v>757330.14939999999</v>
      </c>
      <c r="U31" s="37">
        <f t="shared" si="8"/>
        <v>811774.32869999995</v>
      </c>
      <c r="V31" s="37">
        <f t="shared" si="8"/>
        <v>791291.49400000006</v>
      </c>
      <c r="W31" s="37">
        <f t="shared" si="8"/>
        <v>1301428.1148000001</v>
      </c>
      <c r="X31" s="37">
        <f t="shared" si="8"/>
        <v>1254957.2588</v>
      </c>
      <c r="Y31" s="37">
        <f t="shared" ref="Y31:AF31" si="9">SUM(Y24:Y30)</f>
        <v>1298103.0346000001</v>
      </c>
      <c r="Z31" s="37">
        <f t="shared" si="9"/>
        <v>1208795.7321000001</v>
      </c>
      <c r="AA31" s="37">
        <f t="shared" si="9"/>
        <v>1446184.6390999998</v>
      </c>
      <c r="AB31" s="37">
        <f t="shared" si="9"/>
        <v>1316321.5256000001</v>
      </c>
      <c r="AC31" s="37">
        <f t="shared" si="9"/>
        <v>1107916.8588</v>
      </c>
      <c r="AD31" s="37">
        <f t="shared" si="9"/>
        <v>1128866.6844000001</v>
      </c>
      <c r="AE31" s="37">
        <f t="shared" si="9"/>
        <v>1026923.0386</v>
      </c>
      <c r="AF31" s="37">
        <f t="shared" si="9"/>
        <v>-101943.64580000011</v>
      </c>
    </row>
    <row r="32" spans="1:32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  <c r="AF32" s="7">
        <f t="shared" ref="AF32" si="10">+AB32-AA32</f>
        <v>0</v>
      </c>
    </row>
    <row r="33" spans="2:32" s="13" customFormat="1" ht="32.4" thickTop="1" thickBot="1" x14ac:dyDescent="0.35">
      <c r="B33" s="73"/>
      <c r="C33" s="88" t="s">
        <v>79</v>
      </c>
      <c r="D33" s="89"/>
      <c r="E33" s="91">
        <f t="shared" ref="E33:T33" si="11">+SUM(E21,E23,E31)</f>
        <v>1315946.6183</v>
      </c>
      <c r="F33" s="91">
        <f t="shared" si="11"/>
        <v>1264159.3536999999</v>
      </c>
      <c r="G33" s="91">
        <f t="shared" si="11"/>
        <v>1194725.7081000002</v>
      </c>
      <c r="H33" s="91">
        <f t="shared" si="11"/>
        <v>1119085.7702000001</v>
      </c>
      <c r="I33" s="91">
        <f t="shared" si="11"/>
        <v>1085771.4066000001</v>
      </c>
      <c r="J33" s="91">
        <f t="shared" si="11"/>
        <v>1121340.8311999999</v>
      </c>
      <c r="K33" s="91">
        <f t="shared" si="11"/>
        <v>1340583.2341</v>
      </c>
      <c r="L33" s="91">
        <f t="shared" si="11"/>
        <v>1509143.8179000001</v>
      </c>
      <c r="M33" s="91">
        <f t="shared" si="11"/>
        <v>1555961</v>
      </c>
      <c r="N33" s="91">
        <f t="shared" si="11"/>
        <v>1419451.6309</v>
      </c>
      <c r="O33" s="91">
        <f t="shared" si="11"/>
        <v>1418369.9406000001</v>
      </c>
      <c r="P33" s="91">
        <f t="shared" si="11"/>
        <v>1243898.9653</v>
      </c>
      <c r="Q33" s="91">
        <f t="shared" si="11"/>
        <v>1211720.6915</v>
      </c>
      <c r="R33" s="91">
        <f t="shared" si="11"/>
        <v>1249771.2884000002</v>
      </c>
      <c r="S33" s="91">
        <f t="shared" si="11"/>
        <v>903310.04019999993</v>
      </c>
      <c r="T33" s="91">
        <f t="shared" si="11"/>
        <v>790178.82979999995</v>
      </c>
      <c r="U33" s="91">
        <f t="shared" ref="U33:AA33" si="12">+SUM(U21,U23,U31)</f>
        <v>845915.21269999992</v>
      </c>
      <c r="V33" s="91">
        <f t="shared" si="12"/>
        <v>832774.50060000003</v>
      </c>
      <c r="W33" s="91">
        <f t="shared" si="12"/>
        <v>1346101.4936000002</v>
      </c>
      <c r="X33" s="91">
        <f t="shared" si="12"/>
        <v>1298655.1539999999</v>
      </c>
      <c r="Y33" s="91">
        <f t="shared" si="12"/>
        <v>1342976.2357000001</v>
      </c>
      <c r="Z33" s="91">
        <f t="shared" si="12"/>
        <v>1254828.3513000002</v>
      </c>
      <c r="AA33" s="91">
        <f t="shared" si="12"/>
        <v>1490754.6923999998</v>
      </c>
      <c r="AB33" s="91">
        <f>+SUM(AB21,AB23,AB31)</f>
        <v>1361515.5016000001</v>
      </c>
      <c r="AC33" s="91">
        <f>+SUM(AC21,AC23,AC31)</f>
        <v>1150031.7105</v>
      </c>
      <c r="AD33" s="91">
        <f>+SUM(AD21,AD23,AD31)</f>
        <v>1172289.7332000001</v>
      </c>
      <c r="AE33" s="91">
        <f>+SUM(AE21,AE23,AE31)</f>
        <v>1067744.5913</v>
      </c>
      <c r="AF33" s="91">
        <f>+AF21+AF23+AF31</f>
        <v>-104545.14190000012</v>
      </c>
    </row>
    <row r="34" spans="2:32" ht="26.25" customHeight="1" thickTop="1" x14ac:dyDescent="0.3">
      <c r="C34" s="95"/>
      <c r="D34" s="31"/>
    </row>
    <row r="35" spans="2:32" ht="16.5" customHeight="1" x14ac:dyDescent="0.3">
      <c r="C35" s="78"/>
      <c r="D35" s="31"/>
      <c r="E35" s="3"/>
      <c r="K35" s="3"/>
    </row>
    <row r="37" spans="2:32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F3"/>
    <mergeCell ref="C24:C25"/>
    <mergeCell ref="C8:D8"/>
    <mergeCell ref="E8:P8"/>
    <mergeCell ref="Q8:AB8"/>
    <mergeCell ref="C5:AF5"/>
    <mergeCell ref="C4:AF4"/>
    <mergeCell ref="AC8:AE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2019-2020</vt:lpstr>
      <vt:lpstr>' GAS'!Área_de_impresión</vt:lpstr>
      <vt:lpstr>' GAS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2020-09-15T15:04:37Z</cp:lastPrinted>
  <dcterms:created xsi:type="dcterms:W3CDTF">1997-07-01T22:48:52Z</dcterms:created>
  <dcterms:modified xsi:type="dcterms:W3CDTF">2021-04-14T16:22:08Z</dcterms:modified>
</cp:coreProperties>
</file>